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Matrix" sheetId="2" state="visible" r:id="rId4"/>
    <sheet name="Coverage summary" sheetId="3" state="visible" r:id="rId5"/>
    <sheet name="How to complete" sheetId="4" state="visible" r:id="rId6"/>
  </sheets>
  <definedNames>
    <definedName function="false" hidden="true" localSheetId="1" name="_xlnm._FilterDatabase" vbProcedure="false">Matrix!$A$4:$O$49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<sst xmlns="http://schemas.openxmlformats.org/spreadsheetml/2006/main" count="237" uniqueCount="112">
  <si>
    <t xml:space="preserve">TEMPLATE: Requirements traceability matrix (RTM)</t>
  </si>
  <si>
    <t xml:space="preserve">Illustrative template from the ReqLens Academy guide "Requirements traceability matrix template". Pre-filled with the shared refund example; replace it with your own requirements.</t>
  </si>
  <si>
    <t xml:space="preserve">What this workbook contains</t>
  </si>
  <si>
    <t xml:space="preserve">Matrix: one row per test case or open gap, linking requirement, acceptance criterion, test case, execution result and defect. 30 empty rows follow the example for your own entries.</t>
  </si>
  <si>
    <t xml:space="preserve">Coverage summary: planned coverage (a mapped test case exists) and executed coverage (a recorded result exists) for each requirement and criterion pair, calculated by formulas from the Matrix sheet. Any case ID format works, such as TC-001 or TEST-001.</t>
  </si>
  <si>
    <t xml:space="preserve">How to complete: steps for filling in the matrix, the allowed values, and a format example with placeholder values.</t>
  </si>
  <si>
    <t xml:space="preserve">Where each value in the refund example comes from</t>
  </si>
  <si>
    <t xml:space="preserve">Exported from ReqLens: test case IDs, titles, types, priorities and criterion references are copied verbatim from the published TestCraft Excel export of the 12 approved refund cases (refund-example-testcraft-export.xlsx).</t>
  </si>
  <si>
    <t xml:space="preserve">Summarised: criterion descriptions are summaries of the elaborated requirement, as in the Academy guides, not the verbatim criterion text.</t>
  </si>
  <si>
    <t xml:space="preserve">Manually assembled: the three open-gap rows were transcribed by hand from the gaps the ReqLens readiness panel flagged; no criterion or test case exists for them yet.</t>
  </si>
  <si>
    <t xml:space="preserve">Review and execution status of the example</t>
  </si>
  <si>
    <t xml:space="preserve">The 12 cases were reviewed by an AI assistant for a demonstration, not by a person. No tests were executed and no defects were recorded, so every Execution status reads "Not executed" and every Defect status reads "Not recorded". Nothing in this workbook is a real pass, failure or defect.</t>
  </si>
  <si>
    <t xml:space="preserve">TEMPLATE: Requirements traceability matrix. Refund example (illustrative); replace with your own rows.</t>
  </si>
  <si>
    <t xml:space="preserve">Execution and defect columns are intentionally "Not executed" and "Not recorded": no tests were run for this example.</t>
  </si>
  <si>
    <t xml:space="preserve">Requirement ID</t>
  </si>
  <si>
    <t xml:space="preserve">Requirement</t>
  </si>
  <si>
    <t xml:space="preserve">Criterion ID</t>
  </si>
  <si>
    <t xml:space="preserve">Criterion (summary)</t>
  </si>
  <si>
    <t xml:space="preserve">Test case ID</t>
  </si>
  <si>
    <t xml:space="preserve">Test case title</t>
  </si>
  <si>
    <t xml:space="preserve">Type</t>
  </si>
  <si>
    <t xml:space="preserve">Priority</t>
  </si>
  <si>
    <t xml:space="preserve">Mapping source</t>
  </si>
  <si>
    <t xml:space="preserve">Execution status</t>
  </si>
  <si>
    <t xml:space="preserve">Execution date</t>
  </si>
  <si>
    <t xml:space="preserve">Result evidence</t>
  </si>
  <si>
    <t xml:space="preserve">Defect ID</t>
  </si>
  <si>
    <t xml:space="preserve">Defect status</t>
  </si>
  <si>
    <t xml:space="preserve">Notes</t>
  </si>
  <si>
    <t xml:space="preserve">REQ-032</t>
  </si>
  <si>
    <t xml:space="preserve">As a customer, I want to request a refund for a card payment, so that I get my money back for an order I no longer want.</t>
  </si>
  <si>
    <t xml:space="preserve">ac-1</t>
  </si>
  <si>
    <t xml:space="preserve">Refunds can be requested within 30 days of delivery</t>
  </si>
  <si>
    <t xml:space="preserve">TC-001</t>
  </si>
  <si>
    <t xml:space="preserve">Verify customer can initiate refund for eligible card payment within 30 days</t>
  </si>
  <si>
    <t xml:space="preserve">Happy Path</t>
  </si>
  <si>
    <t xml:space="preserve">P2</t>
  </si>
  <si>
    <t xml:space="preserve">Exported from ReqLens</t>
  </si>
  <si>
    <t xml:space="preserve">Not executed</t>
  </si>
  <si>
    <t xml:space="preserve">Not recorded</t>
  </si>
  <si>
    <t xml:space="preserve">TC-012</t>
  </si>
  <si>
    <t xml:space="preserve">Verify refund request for payment delivered exactly 30 days ago</t>
  </si>
  <si>
    <t xml:space="preserve">Boundary</t>
  </si>
  <si>
    <t xml:space="preserve">TC-013</t>
  </si>
  <si>
    <t xml:space="preserve">Verify system rejection of refund request for orders outside the 30-day window</t>
  </si>
  <si>
    <t xml:space="preserve">TC-027</t>
  </si>
  <si>
    <t xml:space="preserve">Verify system error handling for refund requests with non-existent order IDs</t>
  </si>
  <si>
    <t xml:space="preserve">Negative</t>
  </si>
  <si>
    <t xml:space="preserve">ac-2</t>
  </si>
  <si>
    <t xml:space="preserve">Refunds are credited to the original payment card</t>
  </si>
  <si>
    <t xml:space="preserve">TC-002</t>
  </si>
  <si>
    <t xml:space="preserve">Verify refund amount is credited to original payment card upon successful processing</t>
  </si>
  <si>
    <t xml:space="preserve">P1</t>
  </si>
  <si>
    <t xml:space="preserve">TC-016</t>
  </si>
  <si>
    <t xml:space="preserve">Verify end-to-end integration with Payment Gateway for successful refund transactions</t>
  </si>
  <si>
    <t xml:space="preserve">Integration</t>
  </si>
  <si>
    <t xml:space="preserve">ac-3</t>
  </si>
  <si>
    <t xml:space="preserve">A fully refunded order cannot be refunded again</t>
  </si>
  <si>
    <t xml:space="preserve">TC-003</t>
  </si>
  <si>
    <t xml:space="preserve">Verify system prevents refund request for already fully refunded order</t>
  </si>
  <si>
    <t xml:space="preserve">ac-4</t>
  </si>
  <si>
    <t xml:space="preserve">Refunds above a configured threshold need support agent approval</t>
  </si>
  <si>
    <t xml:space="preserve">TC-004</t>
  </si>
  <si>
    <t xml:space="preserve">Verify refund request exceeding threshold is routed for support agent approval</t>
  </si>
  <si>
    <t xml:space="preserve">TC-014</t>
  </si>
  <si>
    <t xml:space="preserve">Verify refund request for amount exactly at approval threshold</t>
  </si>
  <si>
    <t xml:space="preserve">TC-015</t>
  </si>
  <si>
    <t xml:space="preserve">Verify automatic approval for refund requests just below the manual approval threshold</t>
  </si>
  <si>
    <t xml:space="preserve">TC-036</t>
  </si>
  <si>
    <t xml:space="preserve">Verify integration with Customer Service Portal for agent approval</t>
  </si>
  <si>
    <t xml:space="preserve">ac-7</t>
  </si>
  <si>
    <t xml:space="preserve">Only the customer who placed the order can request a refund</t>
  </si>
  <si>
    <t xml:space="preserve">TC-007</t>
  </si>
  <si>
    <t xml:space="preserve">Verify only the order placer can request a refund for their order</t>
  </si>
  <si>
    <t xml:space="preserve">Open gap</t>
  </si>
  <si>
    <t xml:space="preserve">Behaviour for partial refunds is not defined</t>
  </si>
  <si>
    <t xml:space="preserve">None</t>
  </si>
  <si>
    <t xml:space="preserve">Manually assembled</t>
  </si>
  <si>
    <t xml:space="preserve">Flagged by the readiness panel; needs a decision before a criterion or test exists.</t>
  </si>
  <si>
    <t xml:space="preserve">Behaviour for concurrent refund requests is not defined</t>
  </si>
  <si>
    <t xml:space="preserve">Behaviour when the payment gateway times out is not defined</t>
  </si>
  <si>
    <t xml:space="preserve">Coverage summary: calculated from the Matrix sheet</t>
  </si>
  <si>
    <t xml:space="preserve">Each row is one requirement and criterion pair. Planned coverage counts mapped test cases (any case ID except "None"). Executed coverage counts recorded results. Edit the Requirement ID and Criterion ID columns to match your matrix.</t>
  </si>
  <si>
    <t xml:space="preserve">Planned test cases</t>
  </si>
  <si>
    <t xml:space="preserve">Executed</t>
  </si>
  <si>
    <t xml:space="preserve">Passed</t>
  </si>
  <si>
    <t xml:space="preserve">Failed</t>
  </si>
  <si>
    <t xml:space="preserve">Blocked</t>
  </si>
  <si>
    <t xml:space="preserve">Open defects</t>
  </si>
  <si>
    <t xml:space="preserve">Planned coverage</t>
  </si>
  <si>
    <t xml:space="preserve">Executed coverage</t>
  </si>
  <si>
    <t xml:space="preserve">Total</t>
  </si>
  <si>
    <t xml:space="preserve">All requirement and criterion pairs listed above</t>
  </si>
  <si>
    <t xml:space="preserve">Open gaps</t>
  </si>
  <si>
    <t xml:space="preserve">Rows marked "Open gap" in the Matrix (no criterion or test case agreed yet)</t>
  </si>
  <si>
    <t xml:space="preserve">To add a pair, insert a row above Total and copy the formulas down; keep the Requirement ID and Criterion ID exactly as they appear in the Matrix.</t>
  </si>
  <si>
    <t xml:space="preserve">How to complete the matrix</t>
  </si>
  <si>
    <t xml:space="preserve">1. List each requirement and break it into acceptance criteria. Give every criterion a stable ID, for example ac-1.</t>
  </si>
  <si>
    <t xml:space="preserve">2. Add one row per test case and enter the ID of the criterion it is designed to test. A case that tests two criteria gets two rows.</t>
  </si>
  <si>
    <t xml:space="preserve">3. Add a row for any agreed behaviour or open gap that has no test case yet, with Test case ID "None". These rows are what the Planned coverage column exposes as gaps.</t>
  </si>
  <si>
    <t xml:space="preserve">4. Set Mapping source: "Exported from ReqLens" for rows copied from a tool export, "Manually assembled" for rows you mapped by hand.</t>
  </si>
  <si>
    <t xml:space="preserve">5. After a test run, and only then, set Execution status to Passed, Failed or Blocked, enter the date, and note where the evidence lives, such as a run ID or report link. Until then leave "Not executed".</t>
  </si>
  <si>
    <t xml:space="preserve">6. When a result fails, enter the defect ID and set Defect status to Open; set it to Closed when the fix is verified. With no defect, leave "Not recorded".</t>
  </si>
  <si>
    <t xml:space="preserve">7. Read the Coverage summary: one row per requirement and criterion pair, so two requirements can both use ac-1. Planned coverage shows which pairs have a mapped test, Executed coverage shows which have current evidence. Report the second near a release.</t>
  </si>
  <si>
    <t xml:space="preserve">Format example (placeholder values, not results)</t>
  </si>
  <si>
    <t xml:space="preserve">Test case ID: TC-001</t>
  </si>
  <si>
    <t xml:space="preserve">Execution status: Passed, Failed or Blocked</t>
  </si>
  <si>
    <t xml:space="preserve">Execution date: YYYY-MM-DD</t>
  </si>
  <si>
    <t xml:space="preserve">Result evidence: Your run ID or report link</t>
  </si>
  <si>
    <t xml:space="preserve">Defect ID: Your defect ID if failed</t>
  </si>
  <si>
    <t xml:space="preserve">Defect status: Open or Closed</t>
  </si>
  <si>
    <t xml:space="preserve">The refund example in the Matrix sheet has not been executed, so its rows keep "Not executed" and "Not recorded".</t>
  </si>
</sst>
</file>

<file path=xl/styles.xml><?xml version="1.0" encoding="utf-8"?>
<styleSheet xmlns="http://schemas.openxmlformats.org/spreadsheetml/2006/main">
  <numFmts count="2">
    <numFmt numFmtId="164" formatCode="General"/>
    <numFmt numFmtId="165" formatCode="General"/>
  </numFmts>
  <fonts count="9">
    <font>
      <sz val="11"/>
      <color theme="1"/>
      <name val="Calibri"/>
      <family val="2"/>
      <charset val="1"/>
    </font>
    <font>
      <sz val="10"/>
      <name val="Arial"/>
      <family val="0"/>
    </font>
    <font>
      <sz val="10"/>
      <name val="Arial"/>
      <family val="0"/>
    </font>
    <font>
      <sz val="10"/>
      <name val="Arial"/>
      <family val="0"/>
    </font>
    <font>
      <b val="true"/>
      <sz val="16"/>
      <color rgb="FF173F77"/>
      <name val="Arial"/>
      <family val="0"/>
      <charset val="1"/>
    </font>
    <font>
      <i val="true"/>
      <sz val="10"/>
      <color rgb="FF555555"/>
      <name val="Arial"/>
      <family val="0"/>
      <charset val="1"/>
    </font>
    <font>
      <sz val="10"/>
      <name val="Arial"/>
      <family val="0"/>
      <charset val="1"/>
    </font>
    <font>
      <b val="true"/>
      <sz val="10"/>
      <name val="Arial"/>
      <family val="0"/>
      <charset val="1"/>
    </font>
    <font>
      <b val="true"/>
      <sz val="10"/>
      <color rgb="FFFFFFFF"/>
      <name val="Arial"/>
      <family val="0"/>
      <charset val="1"/>
    </font>
  </fonts>
  <fills count="5">
    <fill>
      <patternFill patternType="none"/>
    </fill>
    <fill>
      <patternFill patternType="gray125"/>
    </fill>
    <fill>
      <patternFill patternType="solid">
        <fgColor rgb="FFFFF4CE"/>
        <bgColor rgb="FFFDECEC"/>
      </patternFill>
    </fill>
    <fill>
      <patternFill patternType="solid">
        <fgColor rgb="FF173F77"/>
        <bgColor rgb="FF333399"/>
      </patternFill>
    </fill>
    <fill>
      <patternFill patternType="solid">
        <fgColor rgb="FFFDECEC"/>
        <bgColor rgb="FFFFF4CE"/>
      </patternFill>
    </fill>
  </fills>
  <borders count="2">
    <border diagonalUp="false" diagonalDown="false">
      <left/>
      <right/>
      <top/>
      <bottom/>
      <diagonal/>
    </border>
    <border diagonalUp="false" diagonalDown="false">
      <left style="thin">
        <color rgb="FFC9CED6"/>
      </left>
      <right style="thin">
        <color rgb="FFC9CED6"/>
      </right>
      <top style="thin">
        <color rgb="FFC9CED6"/>
      </top>
      <bottom style="thin">
        <color rgb="FFC9CE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4"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73F77"/>
          <bgColor rgb="FF000000"/>
        </patternFill>
      </fill>
    </dxf>
    <dxf>
      <fill>
        <patternFill patternType="solid">
          <fgColor rgb="FFFDECEC"/>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4CE"/>
      <rgbColor rgb="FFCCFFFF"/>
      <rgbColor rgb="FF660066"/>
      <rgbColor rgb="FFFF8080"/>
      <rgbColor rgb="FF0066CC"/>
      <rgbColor rgb="FFC9CED6"/>
      <rgbColor rgb="FF000080"/>
      <rgbColor rgb="FFFF00FF"/>
      <rgbColor rgb="FFFFFF00"/>
      <rgbColor rgb="FF00FFFF"/>
      <rgbColor rgb="FF800080"/>
      <rgbColor rgb="FF800000"/>
      <rgbColor rgb="FF008080"/>
      <rgbColor rgb="FF0000FF"/>
      <rgbColor rgb="FF00CCFF"/>
      <rgbColor rgb="FFCCFFFF"/>
      <rgbColor rgb="FFCCFFCC"/>
      <rgbColor rgb="FFFDECEC"/>
      <rgbColor rgb="FF99CCFF"/>
      <rgbColor rgb="FFFF99CC"/>
      <rgbColor rgb="FFCC99FF"/>
      <rgbColor rgb="FFFFCC99"/>
      <rgbColor rgb="FF3366FF"/>
      <rgbColor rgb="FF33CCCC"/>
      <rgbColor rgb="FF99CC00"/>
      <rgbColor rgb="FFFFCC00"/>
      <rgbColor rgb="FFFF9900"/>
      <rgbColor rgb="FFFF6600"/>
      <rgbColor rgb="FF555555"/>
      <rgbColor rgb="FF969696"/>
      <rgbColor rgb="FF173F77"/>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19.7" hidden="false" customHeight="false" outlineLevel="0" collapsed="false">
      <c r="B2" s="1" t="s">
        <v>0</v>
      </c>
    </row>
    <row r="3" customFormat="false" ht="23.8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23.85" hidden="false" customHeight="false" outlineLevel="0" collapsed="false">
      <c r="B6" s="3" t="s">
        <v>3</v>
      </c>
    </row>
    <row r="7" customFormat="false" ht="23.85" hidden="false" customHeight="false" outlineLevel="0" collapsed="false">
      <c r="B7" s="3" t="s">
        <v>4</v>
      </c>
    </row>
    <row r="8" customFormat="false" ht="15" hidden="false" customHeight="false" outlineLevel="0" collapsed="false">
      <c r="B8" s="3" t="s">
        <v>5</v>
      </c>
    </row>
    <row r="9" customFormat="false" ht="15" hidden="false" customHeight="false" outlineLevel="0" collapsed="false">
      <c r="B9" s="3"/>
    </row>
    <row r="10" customFormat="false" ht="15" hidden="false" customHeight="false" outlineLevel="0" collapsed="false">
      <c r="B10" s="4" t="s">
        <v>6</v>
      </c>
    </row>
    <row r="11" customFormat="false" ht="23.85" hidden="false" customHeight="false" outlineLevel="0" collapsed="false">
      <c r="B11" s="3" t="s">
        <v>7</v>
      </c>
    </row>
    <row r="12" customFormat="false" ht="23.85" hidden="false" customHeight="false" outlineLevel="0" collapsed="false">
      <c r="B12" s="3" t="s">
        <v>8</v>
      </c>
    </row>
    <row r="13" customFormat="false" ht="23.85" hidden="false" customHeight="false" outlineLevel="0" collapsed="false">
      <c r="B13" s="3" t="s">
        <v>9</v>
      </c>
    </row>
    <row r="14" customFormat="false" ht="15" hidden="false" customHeight="false" outlineLevel="0" collapsed="false">
      <c r="B14" s="3"/>
    </row>
    <row r="15" customFormat="false" ht="15" hidden="false" customHeight="false" outlineLevel="0" collapsed="false">
      <c r="B15" s="4" t="s">
        <v>10</v>
      </c>
    </row>
    <row r="16" customFormat="false" ht="35.05" hidden="false" customHeight="false" outlineLevel="0" collapsed="false">
      <c r="B16"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34"/>
    <col collapsed="false" customWidth="true" hidden="false" outlineLevel="0" max="3" min="3" style="0" width="11"/>
    <col collapsed="false" customWidth="true" hidden="false" outlineLevel="0" max="4" min="4" style="0" width="34"/>
    <col collapsed="false" customWidth="true" hidden="false" outlineLevel="0" max="5" min="5" style="0" width="11"/>
    <col collapsed="false" customWidth="true" hidden="false" outlineLevel="0" max="6" min="6" style="0" width="48"/>
    <col collapsed="false" customWidth="true" hidden="false" outlineLevel="0" max="7" min="7" style="0" width="12"/>
    <col collapsed="false" customWidth="true" hidden="false" outlineLevel="0" max="8" min="8" style="0" width="9"/>
    <col collapsed="false" customWidth="true" hidden="false" outlineLevel="0" max="9" min="9" style="0" width="22"/>
    <col collapsed="false" customWidth="true" hidden="false" outlineLevel="0" max="10" min="10" style="0" width="15"/>
    <col collapsed="false" customWidth="true" hidden="false" outlineLevel="0" max="11" min="11" style="0" width="13"/>
    <col collapsed="false" customWidth="true" hidden="false" outlineLevel="0" max="12" min="12" style="0" width="22"/>
    <col collapsed="false" customWidth="true" hidden="false" outlineLevel="0" max="13" min="13" style="0" width="12"/>
    <col collapsed="false" customWidth="true" hidden="false" outlineLevel="0" max="14" min="14" style="0" width="14"/>
    <col collapsed="false" customWidth="true" hidden="false" outlineLevel="0" max="15" min="15" style="0" width="34"/>
  </cols>
  <sheetData>
    <row r="1" customFormat="false" ht="15" hidden="false" customHeight="false" outlineLevel="0" collapsed="false">
      <c r="A1" s="6" t="s">
        <v>12</v>
      </c>
    </row>
    <row r="2" customFormat="false" ht="15" hidden="false" customHeight="false" outlineLevel="0" collapsed="false">
      <c r="A2" s="7" t="s">
        <v>13</v>
      </c>
    </row>
    <row r="4" customFormat="false" ht="30" hidden="false" customHeight="true" outlineLevel="0" collapsed="false">
      <c r="A4" s="8" t="s">
        <v>14</v>
      </c>
      <c r="B4" s="8" t="s">
        <v>15</v>
      </c>
      <c r="C4" s="8" t="s">
        <v>16</v>
      </c>
      <c r="D4" s="8" t="s">
        <v>17</v>
      </c>
      <c r="E4" s="8" t="s">
        <v>18</v>
      </c>
      <c r="F4" s="8" t="s">
        <v>19</v>
      </c>
      <c r="G4" s="8" t="s">
        <v>20</v>
      </c>
      <c r="H4" s="8" t="s">
        <v>21</v>
      </c>
      <c r="I4" s="8" t="s">
        <v>22</v>
      </c>
      <c r="J4" s="8" t="s">
        <v>23</v>
      </c>
      <c r="K4" s="8" t="s">
        <v>24</v>
      </c>
      <c r="L4" s="8" t="s">
        <v>25</v>
      </c>
      <c r="M4" s="8" t="s">
        <v>26</v>
      </c>
      <c r="N4" s="8" t="s">
        <v>27</v>
      </c>
      <c r="O4" s="8" t="s">
        <v>28</v>
      </c>
    </row>
    <row r="5" customFormat="false" ht="35.05" hidden="false" customHeight="false" outlineLevel="0" collapsed="false">
      <c r="A5" s="9" t="s">
        <v>29</v>
      </c>
      <c r="B5" s="9" t="s">
        <v>30</v>
      </c>
      <c r="C5" s="9" t="s">
        <v>31</v>
      </c>
      <c r="D5" s="9" t="s">
        <v>32</v>
      </c>
      <c r="E5" s="9" t="s">
        <v>33</v>
      </c>
      <c r="F5" s="9" t="s">
        <v>34</v>
      </c>
      <c r="G5" s="9" t="s">
        <v>35</v>
      </c>
      <c r="H5" s="9" t="s">
        <v>36</v>
      </c>
      <c r="I5" s="9" t="s">
        <v>37</v>
      </c>
      <c r="J5" s="9" t="s">
        <v>38</v>
      </c>
      <c r="K5" s="9"/>
      <c r="L5" s="9"/>
      <c r="M5" s="9"/>
      <c r="N5" s="9" t="s">
        <v>39</v>
      </c>
      <c r="O5" s="9"/>
    </row>
    <row r="6" customFormat="false" ht="35.05" hidden="false" customHeight="false" outlineLevel="0" collapsed="false">
      <c r="A6" s="9" t="s">
        <v>29</v>
      </c>
      <c r="B6" s="9" t="s">
        <v>30</v>
      </c>
      <c r="C6" s="9" t="s">
        <v>31</v>
      </c>
      <c r="D6" s="9" t="s">
        <v>32</v>
      </c>
      <c r="E6" s="9" t="s">
        <v>40</v>
      </c>
      <c r="F6" s="9" t="s">
        <v>41</v>
      </c>
      <c r="G6" s="9" t="s">
        <v>42</v>
      </c>
      <c r="H6" s="9" t="s">
        <v>36</v>
      </c>
      <c r="I6" s="9" t="s">
        <v>37</v>
      </c>
      <c r="J6" s="9" t="s">
        <v>38</v>
      </c>
      <c r="K6" s="9"/>
      <c r="L6" s="9"/>
      <c r="M6" s="9"/>
      <c r="N6" s="9" t="s">
        <v>39</v>
      </c>
      <c r="O6" s="9"/>
    </row>
    <row r="7" customFormat="false" ht="35.05" hidden="false" customHeight="false" outlineLevel="0" collapsed="false">
      <c r="A7" s="9" t="s">
        <v>29</v>
      </c>
      <c r="B7" s="9" t="s">
        <v>30</v>
      </c>
      <c r="C7" s="9" t="s">
        <v>31</v>
      </c>
      <c r="D7" s="9" t="s">
        <v>32</v>
      </c>
      <c r="E7" s="9" t="s">
        <v>43</v>
      </c>
      <c r="F7" s="9" t="s">
        <v>44</v>
      </c>
      <c r="G7" s="9" t="s">
        <v>42</v>
      </c>
      <c r="H7" s="9" t="s">
        <v>36</v>
      </c>
      <c r="I7" s="9" t="s">
        <v>37</v>
      </c>
      <c r="J7" s="9" t="s">
        <v>38</v>
      </c>
      <c r="K7" s="9"/>
      <c r="L7" s="9"/>
      <c r="M7" s="9"/>
      <c r="N7" s="9" t="s">
        <v>39</v>
      </c>
      <c r="O7" s="9"/>
    </row>
    <row r="8" customFormat="false" ht="35.05" hidden="false" customHeight="false" outlineLevel="0" collapsed="false">
      <c r="A8" s="9" t="s">
        <v>29</v>
      </c>
      <c r="B8" s="9" t="s">
        <v>30</v>
      </c>
      <c r="C8" s="9" t="s">
        <v>31</v>
      </c>
      <c r="D8" s="9" t="s">
        <v>32</v>
      </c>
      <c r="E8" s="9" t="s">
        <v>45</v>
      </c>
      <c r="F8" s="9" t="s">
        <v>46</v>
      </c>
      <c r="G8" s="9" t="s">
        <v>47</v>
      </c>
      <c r="H8" s="9" t="s">
        <v>36</v>
      </c>
      <c r="I8" s="9" t="s">
        <v>37</v>
      </c>
      <c r="J8" s="9" t="s">
        <v>38</v>
      </c>
      <c r="K8" s="9"/>
      <c r="L8" s="9"/>
      <c r="M8" s="9"/>
      <c r="N8" s="9" t="s">
        <v>39</v>
      </c>
      <c r="O8" s="9"/>
    </row>
    <row r="9" customFormat="false" ht="35.05" hidden="false" customHeight="false" outlineLevel="0" collapsed="false">
      <c r="A9" s="9" t="s">
        <v>29</v>
      </c>
      <c r="B9" s="9" t="s">
        <v>30</v>
      </c>
      <c r="C9" s="9" t="s">
        <v>48</v>
      </c>
      <c r="D9" s="9" t="s">
        <v>49</v>
      </c>
      <c r="E9" s="9" t="s">
        <v>50</v>
      </c>
      <c r="F9" s="9" t="s">
        <v>51</v>
      </c>
      <c r="G9" s="9" t="s">
        <v>35</v>
      </c>
      <c r="H9" s="9" t="s">
        <v>52</v>
      </c>
      <c r="I9" s="9" t="s">
        <v>37</v>
      </c>
      <c r="J9" s="9" t="s">
        <v>38</v>
      </c>
      <c r="K9" s="9"/>
      <c r="L9" s="9"/>
      <c r="M9" s="9"/>
      <c r="N9" s="9" t="s">
        <v>39</v>
      </c>
      <c r="O9" s="9"/>
    </row>
    <row r="10" customFormat="false" ht="35.05" hidden="false" customHeight="false" outlineLevel="0" collapsed="false">
      <c r="A10" s="9" t="s">
        <v>29</v>
      </c>
      <c r="B10" s="9" t="s">
        <v>30</v>
      </c>
      <c r="C10" s="9" t="s">
        <v>48</v>
      </c>
      <c r="D10" s="9" t="s">
        <v>49</v>
      </c>
      <c r="E10" s="9" t="s">
        <v>53</v>
      </c>
      <c r="F10" s="9" t="s">
        <v>54</v>
      </c>
      <c r="G10" s="9" t="s">
        <v>55</v>
      </c>
      <c r="H10" s="9" t="s">
        <v>52</v>
      </c>
      <c r="I10" s="9" t="s">
        <v>37</v>
      </c>
      <c r="J10" s="9" t="s">
        <v>38</v>
      </c>
      <c r="K10" s="9"/>
      <c r="L10" s="9"/>
      <c r="M10" s="9"/>
      <c r="N10" s="9" t="s">
        <v>39</v>
      </c>
      <c r="O10" s="9"/>
    </row>
    <row r="11" customFormat="false" ht="35.05" hidden="false" customHeight="false" outlineLevel="0" collapsed="false">
      <c r="A11" s="9" t="s">
        <v>29</v>
      </c>
      <c r="B11" s="9" t="s">
        <v>30</v>
      </c>
      <c r="C11" s="9" t="s">
        <v>56</v>
      </c>
      <c r="D11" s="9" t="s">
        <v>57</v>
      </c>
      <c r="E11" s="9" t="s">
        <v>58</v>
      </c>
      <c r="F11" s="9" t="s">
        <v>59</v>
      </c>
      <c r="G11" s="9" t="s">
        <v>47</v>
      </c>
      <c r="H11" s="9" t="s">
        <v>52</v>
      </c>
      <c r="I11" s="9" t="s">
        <v>37</v>
      </c>
      <c r="J11" s="9" t="s">
        <v>38</v>
      </c>
      <c r="K11" s="9"/>
      <c r="L11" s="9"/>
      <c r="M11" s="9"/>
      <c r="N11" s="9" t="s">
        <v>39</v>
      </c>
      <c r="O11" s="9"/>
    </row>
    <row r="12" customFormat="false" ht="35.05" hidden="false" customHeight="false" outlineLevel="0" collapsed="false">
      <c r="A12" s="9" t="s">
        <v>29</v>
      </c>
      <c r="B12" s="9" t="s">
        <v>30</v>
      </c>
      <c r="C12" s="9" t="s">
        <v>60</v>
      </c>
      <c r="D12" s="9" t="s">
        <v>61</v>
      </c>
      <c r="E12" s="9" t="s">
        <v>62</v>
      </c>
      <c r="F12" s="9" t="s">
        <v>63</v>
      </c>
      <c r="G12" s="9" t="s">
        <v>35</v>
      </c>
      <c r="H12" s="9" t="s">
        <v>52</v>
      </c>
      <c r="I12" s="9" t="s">
        <v>37</v>
      </c>
      <c r="J12" s="9" t="s">
        <v>38</v>
      </c>
      <c r="K12" s="9"/>
      <c r="L12" s="9"/>
      <c r="M12" s="9"/>
      <c r="N12" s="9" t="s">
        <v>39</v>
      </c>
      <c r="O12" s="9"/>
    </row>
    <row r="13" customFormat="false" ht="35.05" hidden="false" customHeight="false" outlineLevel="0" collapsed="false">
      <c r="A13" s="9" t="s">
        <v>29</v>
      </c>
      <c r="B13" s="9" t="s">
        <v>30</v>
      </c>
      <c r="C13" s="9" t="s">
        <v>60</v>
      </c>
      <c r="D13" s="9" t="s">
        <v>61</v>
      </c>
      <c r="E13" s="9" t="s">
        <v>64</v>
      </c>
      <c r="F13" s="9" t="s">
        <v>65</v>
      </c>
      <c r="G13" s="9" t="s">
        <v>42</v>
      </c>
      <c r="H13" s="9" t="s">
        <v>36</v>
      </c>
      <c r="I13" s="9" t="s">
        <v>37</v>
      </c>
      <c r="J13" s="9" t="s">
        <v>38</v>
      </c>
      <c r="K13" s="9"/>
      <c r="L13" s="9"/>
      <c r="M13" s="9"/>
      <c r="N13" s="9" t="s">
        <v>39</v>
      </c>
      <c r="O13" s="9"/>
    </row>
    <row r="14" customFormat="false" ht="35.05" hidden="false" customHeight="false" outlineLevel="0" collapsed="false">
      <c r="A14" s="9" t="s">
        <v>29</v>
      </c>
      <c r="B14" s="9" t="s">
        <v>30</v>
      </c>
      <c r="C14" s="9" t="s">
        <v>60</v>
      </c>
      <c r="D14" s="9" t="s">
        <v>61</v>
      </c>
      <c r="E14" s="9" t="s">
        <v>66</v>
      </c>
      <c r="F14" s="9" t="s">
        <v>67</v>
      </c>
      <c r="G14" s="9" t="s">
        <v>42</v>
      </c>
      <c r="H14" s="9" t="s">
        <v>36</v>
      </c>
      <c r="I14" s="9" t="s">
        <v>37</v>
      </c>
      <c r="J14" s="9" t="s">
        <v>38</v>
      </c>
      <c r="K14" s="9"/>
      <c r="L14" s="9"/>
      <c r="M14" s="9"/>
      <c r="N14" s="9" t="s">
        <v>39</v>
      </c>
      <c r="O14" s="9"/>
    </row>
    <row r="15" customFormat="false" ht="35.05" hidden="false" customHeight="false" outlineLevel="0" collapsed="false">
      <c r="A15" s="9" t="s">
        <v>29</v>
      </c>
      <c r="B15" s="9" t="s">
        <v>30</v>
      </c>
      <c r="C15" s="9" t="s">
        <v>60</v>
      </c>
      <c r="D15" s="9" t="s">
        <v>61</v>
      </c>
      <c r="E15" s="9" t="s">
        <v>68</v>
      </c>
      <c r="F15" s="9" t="s">
        <v>69</v>
      </c>
      <c r="G15" s="9" t="s">
        <v>55</v>
      </c>
      <c r="H15" s="9" t="s">
        <v>36</v>
      </c>
      <c r="I15" s="9" t="s">
        <v>37</v>
      </c>
      <c r="J15" s="9" t="s">
        <v>38</v>
      </c>
      <c r="K15" s="9"/>
      <c r="L15" s="9"/>
      <c r="M15" s="9"/>
      <c r="N15" s="9" t="s">
        <v>39</v>
      </c>
      <c r="O15" s="9"/>
    </row>
    <row r="16" customFormat="false" ht="35.05" hidden="false" customHeight="false" outlineLevel="0" collapsed="false">
      <c r="A16" s="9" t="s">
        <v>29</v>
      </c>
      <c r="B16" s="9" t="s">
        <v>30</v>
      </c>
      <c r="C16" s="9" t="s">
        <v>70</v>
      </c>
      <c r="D16" s="9" t="s">
        <v>71</v>
      </c>
      <c r="E16" s="9" t="s">
        <v>72</v>
      </c>
      <c r="F16" s="9" t="s">
        <v>73</v>
      </c>
      <c r="G16" s="9" t="s">
        <v>47</v>
      </c>
      <c r="H16" s="9" t="s">
        <v>52</v>
      </c>
      <c r="I16" s="9" t="s">
        <v>37</v>
      </c>
      <c r="J16" s="9" t="s">
        <v>38</v>
      </c>
      <c r="K16" s="9"/>
      <c r="L16" s="9"/>
      <c r="M16" s="9"/>
      <c r="N16" s="9" t="s">
        <v>39</v>
      </c>
      <c r="O16" s="9"/>
    </row>
    <row r="17" customFormat="false" ht="35.05" hidden="false" customHeight="false" outlineLevel="0" collapsed="false">
      <c r="A17" s="10" t="s">
        <v>29</v>
      </c>
      <c r="B17" s="10" t="s">
        <v>30</v>
      </c>
      <c r="C17" s="10" t="s">
        <v>74</v>
      </c>
      <c r="D17" s="10" t="s">
        <v>75</v>
      </c>
      <c r="E17" s="10" t="s">
        <v>76</v>
      </c>
      <c r="F17" s="10"/>
      <c r="G17" s="10"/>
      <c r="H17" s="10"/>
      <c r="I17" s="10" t="s">
        <v>77</v>
      </c>
      <c r="J17" s="10" t="s">
        <v>38</v>
      </c>
      <c r="K17" s="10"/>
      <c r="L17" s="10"/>
      <c r="M17" s="10"/>
      <c r="N17" s="10" t="s">
        <v>39</v>
      </c>
      <c r="O17" s="10" t="s">
        <v>78</v>
      </c>
    </row>
    <row r="18" customFormat="false" ht="35.05" hidden="false" customHeight="false" outlineLevel="0" collapsed="false">
      <c r="A18" s="10" t="s">
        <v>29</v>
      </c>
      <c r="B18" s="10" t="s">
        <v>30</v>
      </c>
      <c r="C18" s="10" t="s">
        <v>74</v>
      </c>
      <c r="D18" s="10" t="s">
        <v>79</v>
      </c>
      <c r="E18" s="10" t="s">
        <v>76</v>
      </c>
      <c r="F18" s="10"/>
      <c r="G18" s="10"/>
      <c r="H18" s="10"/>
      <c r="I18" s="10" t="s">
        <v>77</v>
      </c>
      <c r="J18" s="10" t="s">
        <v>38</v>
      </c>
      <c r="K18" s="10"/>
      <c r="L18" s="10"/>
      <c r="M18" s="10"/>
      <c r="N18" s="10" t="s">
        <v>39</v>
      </c>
      <c r="O18" s="10" t="s">
        <v>78</v>
      </c>
    </row>
    <row r="19" customFormat="false" ht="35.05" hidden="false" customHeight="false" outlineLevel="0" collapsed="false">
      <c r="A19" s="10" t="s">
        <v>29</v>
      </c>
      <c r="B19" s="10" t="s">
        <v>30</v>
      </c>
      <c r="C19" s="10" t="s">
        <v>74</v>
      </c>
      <c r="D19" s="10" t="s">
        <v>80</v>
      </c>
      <c r="E19" s="10" t="s">
        <v>76</v>
      </c>
      <c r="F19" s="10"/>
      <c r="G19" s="10"/>
      <c r="H19" s="10"/>
      <c r="I19" s="10" t="s">
        <v>77</v>
      </c>
      <c r="J19" s="10" t="s">
        <v>38</v>
      </c>
      <c r="K19" s="10"/>
      <c r="L19" s="10"/>
      <c r="M19" s="10"/>
      <c r="N19" s="10" t="s">
        <v>39</v>
      </c>
      <c r="O19" s="10" t="s">
        <v>78</v>
      </c>
    </row>
    <row r="20" customFormat="false" ht="15" hidden="false" customHeight="false" outlineLevel="0" collapsed="false">
      <c r="A20" s="9"/>
      <c r="B20" s="9"/>
      <c r="C20" s="9"/>
      <c r="D20" s="9"/>
      <c r="E20" s="9"/>
      <c r="F20" s="9"/>
      <c r="G20" s="9"/>
      <c r="H20" s="9"/>
      <c r="I20" s="9"/>
      <c r="J20" s="9"/>
      <c r="K20" s="9"/>
      <c r="L20" s="9"/>
      <c r="M20" s="9"/>
      <c r="N20" s="9"/>
      <c r="O20" s="9"/>
    </row>
    <row r="21" customFormat="false" ht="15" hidden="false" customHeight="false" outlineLevel="0" collapsed="false">
      <c r="A21" s="9"/>
      <c r="B21" s="9"/>
      <c r="C21" s="9"/>
      <c r="D21" s="9"/>
      <c r="E21" s="9"/>
      <c r="F21" s="9"/>
      <c r="G21" s="9"/>
      <c r="H21" s="9"/>
      <c r="I21" s="9"/>
      <c r="J21" s="9"/>
      <c r="K21" s="9"/>
      <c r="L21" s="9"/>
      <c r="M21" s="9"/>
      <c r="N21" s="9"/>
      <c r="O21" s="9"/>
    </row>
    <row r="22" customFormat="false" ht="15" hidden="false" customHeight="false" outlineLevel="0" collapsed="false">
      <c r="A22" s="9"/>
      <c r="B22" s="9"/>
      <c r="C22" s="9"/>
      <c r="D22" s="9"/>
      <c r="E22" s="9"/>
      <c r="F22" s="9"/>
      <c r="G22" s="9"/>
      <c r="H22" s="9"/>
      <c r="I22" s="9"/>
      <c r="J22" s="9"/>
      <c r="K22" s="9"/>
      <c r="L22" s="9"/>
      <c r="M22" s="9"/>
      <c r="N22" s="9"/>
      <c r="O22" s="9"/>
    </row>
    <row r="23" customFormat="false" ht="15" hidden="false" customHeight="false" outlineLevel="0" collapsed="false">
      <c r="A23" s="9"/>
      <c r="B23" s="9"/>
      <c r="C23" s="9"/>
      <c r="D23" s="9"/>
      <c r="E23" s="9"/>
      <c r="F23" s="9"/>
      <c r="G23" s="9"/>
      <c r="H23" s="9"/>
      <c r="I23" s="9"/>
      <c r="J23" s="9"/>
      <c r="K23" s="9"/>
      <c r="L23" s="9"/>
      <c r="M23" s="9"/>
      <c r="N23" s="9"/>
      <c r="O23" s="9"/>
    </row>
    <row r="24" customFormat="false" ht="15" hidden="false" customHeight="false" outlineLevel="0" collapsed="false">
      <c r="A24" s="9"/>
      <c r="B24" s="9"/>
      <c r="C24" s="9"/>
      <c r="D24" s="9"/>
      <c r="E24" s="9"/>
      <c r="F24" s="9"/>
      <c r="G24" s="9"/>
      <c r="H24" s="9"/>
      <c r="I24" s="9"/>
      <c r="J24" s="9"/>
      <c r="K24" s="9"/>
      <c r="L24" s="9"/>
      <c r="M24" s="9"/>
      <c r="N24" s="9"/>
      <c r="O24" s="9"/>
    </row>
    <row r="25" customFormat="false" ht="15" hidden="false" customHeight="false" outlineLevel="0" collapsed="false">
      <c r="A25" s="9"/>
      <c r="B25" s="9"/>
      <c r="C25" s="9"/>
      <c r="D25" s="9"/>
      <c r="E25" s="9"/>
      <c r="F25" s="9"/>
      <c r="G25" s="9"/>
      <c r="H25" s="9"/>
      <c r="I25" s="9"/>
      <c r="J25" s="9"/>
      <c r="K25" s="9"/>
      <c r="L25" s="9"/>
      <c r="M25" s="9"/>
      <c r="N25" s="9"/>
      <c r="O25" s="9"/>
    </row>
    <row r="26" customFormat="false" ht="15" hidden="false" customHeight="false" outlineLevel="0" collapsed="false">
      <c r="A26" s="9"/>
      <c r="B26" s="9"/>
      <c r="C26" s="9"/>
      <c r="D26" s="9"/>
      <c r="E26" s="9"/>
      <c r="F26" s="9"/>
      <c r="G26" s="9"/>
      <c r="H26" s="9"/>
      <c r="I26" s="9"/>
      <c r="J26" s="9"/>
      <c r="K26" s="9"/>
      <c r="L26" s="9"/>
      <c r="M26" s="9"/>
      <c r="N26" s="9"/>
      <c r="O26" s="9"/>
    </row>
    <row r="27" customFormat="false" ht="15" hidden="false" customHeight="false" outlineLevel="0" collapsed="false">
      <c r="A27" s="9"/>
      <c r="B27" s="9"/>
      <c r="C27" s="9"/>
      <c r="D27" s="9"/>
      <c r="E27" s="9"/>
      <c r="F27" s="9"/>
      <c r="G27" s="9"/>
      <c r="H27" s="9"/>
      <c r="I27" s="9"/>
      <c r="J27" s="9"/>
      <c r="K27" s="9"/>
      <c r="L27" s="9"/>
      <c r="M27" s="9"/>
      <c r="N27" s="9"/>
      <c r="O27" s="9"/>
    </row>
    <row r="28" customFormat="false" ht="15" hidden="false" customHeight="false" outlineLevel="0" collapsed="false">
      <c r="A28" s="9"/>
      <c r="B28" s="9"/>
      <c r="C28" s="9"/>
      <c r="D28" s="9"/>
      <c r="E28" s="9"/>
      <c r="F28" s="9"/>
      <c r="G28" s="9"/>
      <c r="H28" s="9"/>
      <c r="I28" s="9"/>
      <c r="J28" s="9"/>
      <c r="K28" s="9"/>
      <c r="L28" s="9"/>
      <c r="M28" s="9"/>
      <c r="N28" s="9"/>
      <c r="O28" s="9"/>
    </row>
    <row r="29" customFormat="false" ht="15" hidden="false" customHeight="false" outlineLevel="0" collapsed="false">
      <c r="A29" s="9"/>
      <c r="B29" s="9"/>
      <c r="C29" s="9"/>
      <c r="D29" s="9"/>
      <c r="E29" s="9"/>
      <c r="F29" s="9"/>
      <c r="G29" s="9"/>
      <c r="H29" s="9"/>
      <c r="I29" s="9"/>
      <c r="J29" s="9"/>
      <c r="K29" s="9"/>
      <c r="L29" s="9"/>
      <c r="M29" s="9"/>
      <c r="N29" s="9"/>
      <c r="O29" s="9"/>
    </row>
    <row r="30" customFormat="false" ht="15" hidden="false" customHeight="false" outlineLevel="0" collapsed="false">
      <c r="A30" s="9"/>
      <c r="B30" s="9"/>
      <c r="C30" s="9"/>
      <c r="D30" s="9"/>
      <c r="E30" s="9"/>
      <c r="F30" s="9"/>
      <c r="G30" s="9"/>
      <c r="H30" s="9"/>
      <c r="I30" s="9"/>
      <c r="J30" s="9"/>
      <c r="K30" s="9"/>
      <c r="L30" s="9"/>
      <c r="M30" s="9"/>
      <c r="N30" s="9"/>
      <c r="O30" s="9"/>
    </row>
    <row r="31" customFormat="false" ht="15" hidden="false" customHeight="false" outlineLevel="0" collapsed="false">
      <c r="A31" s="9"/>
      <c r="B31" s="9"/>
      <c r="C31" s="9"/>
      <c r="D31" s="9"/>
      <c r="E31" s="9"/>
      <c r="F31" s="9"/>
      <c r="G31" s="9"/>
      <c r="H31" s="9"/>
      <c r="I31" s="9"/>
      <c r="J31" s="9"/>
      <c r="K31" s="9"/>
      <c r="L31" s="9"/>
      <c r="M31" s="9"/>
      <c r="N31" s="9"/>
      <c r="O31" s="9"/>
    </row>
    <row r="32" customFormat="false" ht="15" hidden="false" customHeight="false" outlineLevel="0" collapsed="false">
      <c r="A32" s="9"/>
      <c r="B32" s="9"/>
      <c r="C32" s="9"/>
      <c r="D32" s="9"/>
      <c r="E32" s="9"/>
      <c r="F32" s="9"/>
      <c r="G32" s="9"/>
      <c r="H32" s="9"/>
      <c r="I32" s="9"/>
      <c r="J32" s="9"/>
      <c r="K32" s="9"/>
      <c r="L32" s="9"/>
      <c r="M32" s="9"/>
      <c r="N32" s="9"/>
      <c r="O32" s="9"/>
    </row>
    <row r="33" customFormat="false" ht="15" hidden="false" customHeight="false" outlineLevel="0" collapsed="false">
      <c r="A33" s="9"/>
      <c r="B33" s="9"/>
      <c r="C33" s="9"/>
      <c r="D33" s="9"/>
      <c r="E33" s="9"/>
      <c r="F33" s="9"/>
      <c r="G33" s="9"/>
      <c r="H33" s="9"/>
      <c r="I33" s="9"/>
      <c r="J33" s="9"/>
      <c r="K33" s="9"/>
      <c r="L33" s="9"/>
      <c r="M33" s="9"/>
      <c r="N33" s="9"/>
      <c r="O33" s="9"/>
    </row>
    <row r="34" customFormat="false" ht="15" hidden="false" customHeight="false" outlineLevel="0" collapsed="false">
      <c r="A34" s="9"/>
      <c r="B34" s="9"/>
      <c r="C34" s="9"/>
      <c r="D34" s="9"/>
      <c r="E34" s="9"/>
      <c r="F34" s="9"/>
      <c r="G34" s="9"/>
      <c r="H34" s="9"/>
      <c r="I34" s="9"/>
      <c r="J34" s="9"/>
      <c r="K34" s="9"/>
      <c r="L34" s="9"/>
      <c r="M34" s="9"/>
      <c r="N34" s="9"/>
      <c r="O34" s="9"/>
    </row>
    <row r="35" customFormat="false" ht="15" hidden="false" customHeight="false" outlineLevel="0" collapsed="false">
      <c r="A35" s="9"/>
      <c r="B35" s="9"/>
      <c r="C35" s="9"/>
      <c r="D35" s="9"/>
      <c r="E35" s="9"/>
      <c r="F35" s="9"/>
      <c r="G35" s="9"/>
      <c r="H35" s="9"/>
      <c r="I35" s="9"/>
      <c r="J35" s="9"/>
      <c r="K35" s="9"/>
      <c r="L35" s="9"/>
      <c r="M35" s="9"/>
      <c r="N35" s="9"/>
      <c r="O35" s="9"/>
    </row>
    <row r="36" customFormat="false" ht="15" hidden="false" customHeight="false" outlineLevel="0" collapsed="false">
      <c r="A36" s="9"/>
      <c r="B36" s="9"/>
      <c r="C36" s="9"/>
      <c r="D36" s="9"/>
      <c r="E36" s="9"/>
      <c r="F36" s="9"/>
      <c r="G36" s="9"/>
      <c r="H36" s="9"/>
      <c r="I36" s="9"/>
      <c r="J36" s="9"/>
      <c r="K36" s="9"/>
      <c r="L36" s="9"/>
      <c r="M36" s="9"/>
      <c r="N36" s="9"/>
      <c r="O36" s="9"/>
    </row>
    <row r="37" customFormat="false" ht="15" hidden="false" customHeight="false" outlineLevel="0" collapsed="false">
      <c r="A37" s="9"/>
      <c r="B37" s="9"/>
      <c r="C37" s="9"/>
      <c r="D37" s="9"/>
      <c r="E37" s="9"/>
      <c r="F37" s="9"/>
      <c r="G37" s="9"/>
      <c r="H37" s="9"/>
      <c r="I37" s="9"/>
      <c r="J37" s="9"/>
      <c r="K37" s="9"/>
      <c r="L37" s="9"/>
      <c r="M37" s="9"/>
      <c r="N37" s="9"/>
      <c r="O37" s="9"/>
    </row>
    <row r="38" customFormat="false" ht="15" hidden="false" customHeight="false" outlineLevel="0" collapsed="false">
      <c r="A38" s="9"/>
      <c r="B38" s="9"/>
      <c r="C38" s="9"/>
      <c r="D38" s="9"/>
      <c r="E38" s="9"/>
      <c r="F38" s="9"/>
      <c r="G38" s="9"/>
      <c r="H38" s="9"/>
      <c r="I38" s="9"/>
      <c r="J38" s="9"/>
      <c r="K38" s="9"/>
      <c r="L38" s="9"/>
      <c r="M38" s="9"/>
      <c r="N38" s="9"/>
      <c r="O38" s="9"/>
    </row>
    <row r="39" customFormat="false" ht="15" hidden="false" customHeight="false" outlineLevel="0" collapsed="false">
      <c r="A39" s="9"/>
      <c r="B39" s="9"/>
      <c r="C39" s="9"/>
      <c r="D39" s="9"/>
      <c r="E39" s="9"/>
      <c r="F39" s="9"/>
      <c r="G39" s="9"/>
      <c r="H39" s="9"/>
      <c r="I39" s="9"/>
      <c r="J39" s="9"/>
      <c r="K39" s="9"/>
      <c r="L39" s="9"/>
      <c r="M39" s="9"/>
      <c r="N39" s="9"/>
      <c r="O39" s="9"/>
    </row>
    <row r="40" customFormat="false" ht="15" hidden="false" customHeight="false" outlineLevel="0" collapsed="false">
      <c r="A40" s="9"/>
      <c r="B40" s="9"/>
      <c r="C40" s="9"/>
      <c r="D40" s="9"/>
      <c r="E40" s="9"/>
      <c r="F40" s="9"/>
      <c r="G40" s="9"/>
      <c r="H40" s="9"/>
      <c r="I40" s="9"/>
      <c r="J40" s="9"/>
      <c r="K40" s="9"/>
      <c r="L40" s="9"/>
      <c r="M40" s="9"/>
      <c r="N40" s="9"/>
      <c r="O40" s="9"/>
    </row>
    <row r="41" customFormat="false" ht="15" hidden="false" customHeight="false" outlineLevel="0" collapsed="false">
      <c r="A41" s="9"/>
      <c r="B41" s="9"/>
      <c r="C41" s="9"/>
      <c r="D41" s="9"/>
      <c r="E41" s="9"/>
      <c r="F41" s="9"/>
      <c r="G41" s="9"/>
      <c r="H41" s="9"/>
      <c r="I41" s="9"/>
      <c r="J41" s="9"/>
      <c r="K41" s="9"/>
      <c r="L41" s="9"/>
      <c r="M41" s="9"/>
      <c r="N41" s="9"/>
      <c r="O41" s="9"/>
    </row>
    <row r="42" customFormat="false" ht="15" hidden="false" customHeight="false" outlineLevel="0" collapsed="false">
      <c r="A42" s="9"/>
      <c r="B42" s="9"/>
      <c r="C42" s="9"/>
      <c r="D42" s="9"/>
      <c r="E42" s="9"/>
      <c r="F42" s="9"/>
      <c r="G42" s="9"/>
      <c r="H42" s="9"/>
      <c r="I42" s="9"/>
      <c r="J42" s="9"/>
      <c r="K42" s="9"/>
      <c r="L42" s="9"/>
      <c r="M42" s="9"/>
      <c r="N42" s="9"/>
      <c r="O42" s="9"/>
    </row>
    <row r="43" customFormat="false" ht="15" hidden="false" customHeight="false" outlineLevel="0" collapsed="false">
      <c r="A43" s="9"/>
      <c r="B43" s="9"/>
      <c r="C43" s="9"/>
      <c r="D43" s="9"/>
      <c r="E43" s="9"/>
      <c r="F43" s="9"/>
      <c r="G43" s="9"/>
      <c r="H43" s="9"/>
      <c r="I43" s="9"/>
      <c r="J43" s="9"/>
      <c r="K43" s="9"/>
      <c r="L43" s="9"/>
      <c r="M43" s="9"/>
      <c r="N43" s="9"/>
      <c r="O43" s="9"/>
    </row>
    <row r="44" customFormat="false" ht="15" hidden="false" customHeight="false" outlineLevel="0" collapsed="false">
      <c r="A44" s="9"/>
      <c r="B44" s="9"/>
      <c r="C44" s="9"/>
      <c r="D44" s="9"/>
      <c r="E44" s="9"/>
      <c r="F44" s="9"/>
      <c r="G44" s="9"/>
      <c r="H44" s="9"/>
      <c r="I44" s="9"/>
      <c r="J44" s="9"/>
      <c r="K44" s="9"/>
      <c r="L44" s="9"/>
      <c r="M44" s="9"/>
      <c r="N44" s="9"/>
      <c r="O44" s="9"/>
    </row>
    <row r="45" customFormat="false" ht="15" hidden="false" customHeight="false" outlineLevel="0" collapsed="false">
      <c r="A45" s="9"/>
      <c r="B45" s="9"/>
      <c r="C45" s="9"/>
      <c r="D45" s="9"/>
      <c r="E45" s="9"/>
      <c r="F45" s="9"/>
      <c r="G45" s="9"/>
      <c r="H45" s="9"/>
      <c r="I45" s="9"/>
      <c r="J45" s="9"/>
      <c r="K45" s="9"/>
      <c r="L45" s="9"/>
      <c r="M45" s="9"/>
      <c r="N45" s="9"/>
      <c r="O45" s="9"/>
    </row>
    <row r="46" customFormat="false" ht="15" hidden="false" customHeight="false" outlineLevel="0" collapsed="false">
      <c r="A46" s="9"/>
      <c r="B46" s="9"/>
      <c r="C46" s="9"/>
      <c r="D46" s="9"/>
      <c r="E46" s="9"/>
      <c r="F46" s="9"/>
      <c r="G46" s="9"/>
      <c r="H46" s="9"/>
      <c r="I46" s="9"/>
      <c r="J46" s="9"/>
      <c r="K46" s="9"/>
      <c r="L46" s="9"/>
      <c r="M46" s="9"/>
      <c r="N46" s="9"/>
      <c r="O46" s="9"/>
    </row>
    <row r="47" customFormat="false" ht="15" hidden="false" customHeight="false" outlineLevel="0" collapsed="false">
      <c r="A47" s="9"/>
      <c r="B47" s="9"/>
      <c r="C47" s="9"/>
      <c r="D47" s="9"/>
      <c r="E47" s="9"/>
      <c r="F47" s="9"/>
      <c r="G47" s="9"/>
      <c r="H47" s="9"/>
      <c r="I47" s="9"/>
      <c r="J47" s="9"/>
      <c r="K47" s="9"/>
      <c r="L47" s="9"/>
      <c r="M47" s="9"/>
      <c r="N47" s="9"/>
      <c r="O47" s="9"/>
    </row>
    <row r="48" customFormat="false" ht="15" hidden="false" customHeight="false" outlineLevel="0" collapsed="false">
      <c r="A48" s="9"/>
      <c r="B48" s="9"/>
      <c r="C48" s="9"/>
      <c r="D48" s="9"/>
      <c r="E48" s="9"/>
      <c r="F48" s="9"/>
      <c r="G48" s="9"/>
      <c r="H48" s="9"/>
      <c r="I48" s="9"/>
      <c r="J48" s="9"/>
      <c r="K48" s="9"/>
      <c r="L48" s="9"/>
      <c r="M48" s="9"/>
      <c r="N48" s="9"/>
      <c r="O48" s="9"/>
    </row>
    <row r="49" customFormat="false" ht="15" hidden="false" customHeight="false" outlineLevel="0" collapsed="false">
      <c r="A49" s="9"/>
      <c r="B49" s="9"/>
      <c r="C49" s="9"/>
      <c r="D49" s="9"/>
      <c r="E49" s="9"/>
      <c r="F49" s="9"/>
      <c r="G49" s="9"/>
      <c r="H49" s="9"/>
      <c r="I49" s="9"/>
      <c r="J49" s="9"/>
      <c r="K49" s="9"/>
      <c r="L49" s="9"/>
      <c r="M49" s="9"/>
      <c r="N49" s="9"/>
      <c r="O49" s="9"/>
    </row>
  </sheetData>
  <autoFilter ref="A4:O49"/>
  <dataValidations count="3">
    <dataValidation allowBlank="true" errorStyle="stop" operator="between" showDropDown="false" showErrorMessage="false" showInputMessage="false" sqref="J5:J49" type="list">
      <formula1>"Not executed,Passed,Failed,Blocked"</formula1>
      <formula2>0</formula2>
    </dataValidation>
    <dataValidation allowBlank="true" errorStyle="stop" operator="between" showDropDown="false" showErrorMessage="false" showInputMessage="false" sqref="N5:N49" type="list">
      <formula1>"Not recorded,Open,Closed"</formula1>
      <formula2>0</formula2>
    </dataValidation>
    <dataValidation allowBlank="true" errorStyle="stop" operator="between" showDropDown="false" showErrorMessage="false" showInputMessage="false" sqref="I5:I49" type="list">
      <formula1>"Exported from ReqLens,Manually assembled"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2"/>
    <col collapsed="false" customWidth="true" hidden="false" outlineLevel="0" max="3" min="3" style="0" width="46"/>
    <col collapsed="false" customWidth="true" hidden="false" outlineLevel="0" max="4" min="4" style="0" width="11"/>
    <col collapsed="false" customWidth="true" hidden="false" outlineLevel="0" max="5" min="5" style="0" width="10"/>
    <col collapsed="false" customWidth="true" hidden="false" outlineLevel="0" max="8" min="6" style="0" width="9"/>
    <col collapsed="false" customWidth="true" hidden="false" outlineLevel="0" max="9" min="9" style="0" width="10"/>
    <col collapsed="false" customWidth="true" hidden="false" outlineLevel="0" max="10" min="10" style="0" width="14"/>
    <col collapsed="false" customWidth="true" hidden="false" outlineLevel="0" max="11" min="11" style="0" width="22"/>
  </cols>
  <sheetData>
    <row r="1" customFormat="false" ht="15" hidden="false" customHeight="false" outlineLevel="0" collapsed="false">
      <c r="A1" s="6" t="s">
        <v>81</v>
      </c>
    </row>
    <row r="2" customFormat="false" ht="15" hidden="false" customHeight="false" outlineLevel="0" collapsed="false">
      <c r="A2" s="7" t="s">
        <v>82</v>
      </c>
    </row>
    <row r="4" customFormat="false" ht="30" hidden="false" customHeight="true" outlineLevel="0" collapsed="false">
      <c r="A4" s="8" t="s">
        <v>14</v>
      </c>
      <c r="B4" s="8" t="s">
        <v>16</v>
      </c>
      <c r="C4" s="8" t="s">
        <v>17</v>
      </c>
      <c r="D4" s="8" t="s">
        <v>83</v>
      </c>
      <c r="E4" s="8" t="s">
        <v>84</v>
      </c>
      <c r="F4" s="8" t="s">
        <v>85</v>
      </c>
      <c r="G4" s="8" t="s">
        <v>86</v>
      </c>
      <c r="H4" s="8" t="s">
        <v>87</v>
      </c>
      <c r="I4" s="8" t="s">
        <v>88</v>
      </c>
      <c r="J4" s="8" t="s">
        <v>89</v>
      </c>
      <c r="K4" s="8" t="s">
        <v>90</v>
      </c>
    </row>
    <row r="5" customFormat="false" ht="15" hidden="false" customHeight="false" outlineLevel="0" collapsed="false">
      <c r="A5" s="9" t="s">
        <v>29</v>
      </c>
      <c r="B5" s="9" t="s">
        <v>31</v>
      </c>
      <c r="C5" s="9" t="s">
        <v>32</v>
      </c>
      <c r="D5" s="9" t="n">
        <f aca="false">COUNTIFS(Matrix!$A$5:$A$49,$A5,Matrix!$C$5:$C$49,$B5,Matrix!$E$5:$E$49,"&lt;&gt;",Matrix!$E$5:$E$49,"&lt;&gt;None")</f>
        <v>4</v>
      </c>
      <c r="E5" s="9" t="n">
        <f aca="false">COUNTIFS(Matrix!$A$5:$A$49,$A5,Matrix!$C$5:$C$49,$B5,Matrix!$J$5:$J$49,"Passed")+COUNTIFS(Matrix!$A$5:$A$49,$A5,Matrix!$C$5:$C$49,$B5,Matrix!$J$5:$J$49,"Failed")+COUNTIFS(Matrix!$A$5:$A$49,$A5,Matrix!$C$5:$C$49,$B5,Matrix!$J$5:$J$49,"Blocked")</f>
        <v>0</v>
      </c>
      <c r="F5" s="9" t="n">
        <f aca="false">COUNTIFS(Matrix!$A$5:$A$49,$A5,Matrix!$C$5:$C$49,$B5,Matrix!$J$5:$J$49,"Passed")</f>
        <v>0</v>
      </c>
      <c r="G5" s="9" t="n">
        <f aca="false">COUNTIFS(Matrix!$A$5:$A$49,$A5,Matrix!$C$5:$C$49,$B5,Matrix!$J$5:$J$49,"Failed")</f>
        <v>0</v>
      </c>
      <c r="H5" s="9" t="n">
        <f aca="false">COUNTIFS(Matrix!$A$5:$A$49,$A5,Matrix!$C$5:$C$49,$B5,Matrix!$J$5:$J$49,"Blocked")</f>
        <v>0</v>
      </c>
      <c r="I5" s="9" t="n">
        <f aca="false">COUNTIFS(Matrix!$A$5:$A$49,$A5,Matrix!$C$5:$C$49,$B5,Matrix!$N$5:$N$49,"Open")</f>
        <v>0</v>
      </c>
      <c r="J5" s="9" t="str">
        <f aca="false">IF(D5&gt;0,"Covered","Gap")</f>
        <v>Covered</v>
      </c>
      <c r="K5" s="9" t="str">
        <f aca="false">IF(F5&gt;0,"Passing evidence",IF(E5&gt;0,"Executed, no pass","Not executed"))</f>
        <v>Not executed</v>
      </c>
    </row>
    <row r="6" customFormat="false" ht="15" hidden="false" customHeight="false" outlineLevel="0" collapsed="false">
      <c r="A6" s="9" t="s">
        <v>29</v>
      </c>
      <c r="B6" s="9" t="s">
        <v>48</v>
      </c>
      <c r="C6" s="9" t="s">
        <v>49</v>
      </c>
      <c r="D6" s="9" t="n">
        <f aca="false">COUNTIFS(Matrix!$A$5:$A$49,$A6,Matrix!$C$5:$C$49,$B6,Matrix!$E$5:$E$49,"&lt;&gt;",Matrix!$E$5:$E$49,"&lt;&gt;None")</f>
        <v>2</v>
      </c>
      <c r="E6" s="9" t="n">
        <f aca="false">COUNTIFS(Matrix!$A$5:$A$49,$A6,Matrix!$C$5:$C$49,$B6,Matrix!$J$5:$J$49,"Passed")+COUNTIFS(Matrix!$A$5:$A$49,$A6,Matrix!$C$5:$C$49,$B6,Matrix!$J$5:$J$49,"Failed")+COUNTIFS(Matrix!$A$5:$A$49,$A6,Matrix!$C$5:$C$49,$B6,Matrix!$J$5:$J$49,"Blocked")</f>
        <v>0</v>
      </c>
      <c r="F6" s="9" t="n">
        <f aca="false">COUNTIFS(Matrix!$A$5:$A$49,$A6,Matrix!$C$5:$C$49,$B6,Matrix!$J$5:$J$49,"Passed")</f>
        <v>0</v>
      </c>
      <c r="G6" s="9" t="n">
        <f aca="false">COUNTIFS(Matrix!$A$5:$A$49,$A6,Matrix!$C$5:$C$49,$B6,Matrix!$J$5:$J$49,"Failed")</f>
        <v>0</v>
      </c>
      <c r="H6" s="9" t="n">
        <f aca="false">COUNTIFS(Matrix!$A$5:$A$49,$A6,Matrix!$C$5:$C$49,$B6,Matrix!$J$5:$J$49,"Blocked")</f>
        <v>0</v>
      </c>
      <c r="I6" s="9" t="n">
        <f aca="false">COUNTIFS(Matrix!$A$5:$A$49,$A6,Matrix!$C$5:$C$49,$B6,Matrix!$N$5:$N$49,"Open")</f>
        <v>0</v>
      </c>
      <c r="J6" s="9" t="str">
        <f aca="false">IF(D6&gt;0,"Covered","Gap")</f>
        <v>Covered</v>
      </c>
      <c r="K6" s="9" t="str">
        <f aca="false">IF(F6&gt;0,"Passing evidence",IF(E6&gt;0,"Executed, no pass","Not executed"))</f>
        <v>Not executed</v>
      </c>
    </row>
    <row r="7" customFormat="false" ht="15" hidden="false" customHeight="false" outlineLevel="0" collapsed="false">
      <c r="A7" s="9" t="s">
        <v>29</v>
      </c>
      <c r="B7" s="9" t="s">
        <v>56</v>
      </c>
      <c r="C7" s="9" t="s">
        <v>57</v>
      </c>
      <c r="D7" s="9" t="n">
        <f aca="false">COUNTIFS(Matrix!$A$5:$A$49,$A7,Matrix!$C$5:$C$49,$B7,Matrix!$E$5:$E$49,"&lt;&gt;",Matrix!$E$5:$E$49,"&lt;&gt;None")</f>
        <v>1</v>
      </c>
      <c r="E7" s="9" t="n">
        <f aca="false">COUNTIFS(Matrix!$A$5:$A$49,$A7,Matrix!$C$5:$C$49,$B7,Matrix!$J$5:$J$49,"Passed")+COUNTIFS(Matrix!$A$5:$A$49,$A7,Matrix!$C$5:$C$49,$B7,Matrix!$J$5:$J$49,"Failed")+COUNTIFS(Matrix!$A$5:$A$49,$A7,Matrix!$C$5:$C$49,$B7,Matrix!$J$5:$J$49,"Blocked")</f>
        <v>0</v>
      </c>
      <c r="F7" s="9" t="n">
        <f aca="false">COUNTIFS(Matrix!$A$5:$A$49,$A7,Matrix!$C$5:$C$49,$B7,Matrix!$J$5:$J$49,"Passed")</f>
        <v>0</v>
      </c>
      <c r="G7" s="9" t="n">
        <f aca="false">COUNTIFS(Matrix!$A$5:$A$49,$A7,Matrix!$C$5:$C$49,$B7,Matrix!$J$5:$J$49,"Failed")</f>
        <v>0</v>
      </c>
      <c r="H7" s="9" t="n">
        <f aca="false">COUNTIFS(Matrix!$A$5:$A$49,$A7,Matrix!$C$5:$C$49,$B7,Matrix!$J$5:$J$49,"Blocked")</f>
        <v>0</v>
      </c>
      <c r="I7" s="9" t="n">
        <f aca="false">COUNTIFS(Matrix!$A$5:$A$49,$A7,Matrix!$C$5:$C$49,$B7,Matrix!$N$5:$N$49,"Open")</f>
        <v>0</v>
      </c>
      <c r="J7" s="9" t="str">
        <f aca="false">IF(D7&gt;0,"Covered","Gap")</f>
        <v>Covered</v>
      </c>
      <c r="K7" s="9" t="str">
        <f aca="false">IF(F7&gt;0,"Passing evidence",IF(E7&gt;0,"Executed, no pass","Not executed"))</f>
        <v>Not executed</v>
      </c>
    </row>
    <row r="8" customFormat="false" ht="23.85" hidden="false" customHeight="false" outlineLevel="0" collapsed="false">
      <c r="A8" s="9" t="s">
        <v>29</v>
      </c>
      <c r="B8" s="9" t="s">
        <v>60</v>
      </c>
      <c r="C8" s="9" t="s">
        <v>61</v>
      </c>
      <c r="D8" s="9" t="n">
        <f aca="false">COUNTIFS(Matrix!$A$5:$A$49,$A8,Matrix!$C$5:$C$49,$B8,Matrix!$E$5:$E$49,"&lt;&gt;",Matrix!$E$5:$E$49,"&lt;&gt;None")</f>
        <v>4</v>
      </c>
      <c r="E8" s="9" t="n">
        <f aca="false">COUNTIFS(Matrix!$A$5:$A$49,$A8,Matrix!$C$5:$C$49,$B8,Matrix!$J$5:$J$49,"Passed")+COUNTIFS(Matrix!$A$5:$A$49,$A8,Matrix!$C$5:$C$49,$B8,Matrix!$J$5:$J$49,"Failed")+COUNTIFS(Matrix!$A$5:$A$49,$A8,Matrix!$C$5:$C$49,$B8,Matrix!$J$5:$J$49,"Blocked")</f>
        <v>0</v>
      </c>
      <c r="F8" s="9" t="n">
        <f aca="false">COUNTIFS(Matrix!$A$5:$A$49,$A8,Matrix!$C$5:$C$49,$B8,Matrix!$J$5:$J$49,"Passed")</f>
        <v>0</v>
      </c>
      <c r="G8" s="9" t="n">
        <f aca="false">COUNTIFS(Matrix!$A$5:$A$49,$A8,Matrix!$C$5:$C$49,$B8,Matrix!$J$5:$J$49,"Failed")</f>
        <v>0</v>
      </c>
      <c r="H8" s="9" t="n">
        <f aca="false">COUNTIFS(Matrix!$A$5:$A$49,$A8,Matrix!$C$5:$C$49,$B8,Matrix!$J$5:$J$49,"Blocked")</f>
        <v>0</v>
      </c>
      <c r="I8" s="9" t="n">
        <f aca="false">COUNTIFS(Matrix!$A$5:$A$49,$A8,Matrix!$C$5:$C$49,$B8,Matrix!$N$5:$N$49,"Open")</f>
        <v>0</v>
      </c>
      <c r="J8" s="9" t="str">
        <f aca="false">IF(D8&gt;0,"Covered","Gap")</f>
        <v>Covered</v>
      </c>
      <c r="K8" s="9" t="str">
        <f aca="false">IF(F8&gt;0,"Passing evidence",IF(E8&gt;0,"Executed, no pass","Not executed"))</f>
        <v>Not executed</v>
      </c>
    </row>
    <row r="9" customFormat="false" ht="23.85" hidden="false" customHeight="false" outlineLevel="0" collapsed="false">
      <c r="A9" s="9" t="s">
        <v>29</v>
      </c>
      <c r="B9" s="9" t="s">
        <v>70</v>
      </c>
      <c r="C9" s="9" t="s">
        <v>71</v>
      </c>
      <c r="D9" s="9" t="n">
        <f aca="false">COUNTIFS(Matrix!$A$5:$A$49,$A9,Matrix!$C$5:$C$49,$B9,Matrix!$E$5:$E$49,"&lt;&gt;",Matrix!$E$5:$E$49,"&lt;&gt;None")</f>
        <v>1</v>
      </c>
      <c r="E9" s="9" t="n">
        <f aca="false">COUNTIFS(Matrix!$A$5:$A$49,$A9,Matrix!$C$5:$C$49,$B9,Matrix!$J$5:$J$49,"Passed")+COUNTIFS(Matrix!$A$5:$A$49,$A9,Matrix!$C$5:$C$49,$B9,Matrix!$J$5:$J$49,"Failed")+COUNTIFS(Matrix!$A$5:$A$49,$A9,Matrix!$C$5:$C$49,$B9,Matrix!$J$5:$J$49,"Blocked")</f>
        <v>0</v>
      </c>
      <c r="F9" s="9" t="n">
        <f aca="false">COUNTIFS(Matrix!$A$5:$A$49,$A9,Matrix!$C$5:$C$49,$B9,Matrix!$J$5:$J$49,"Passed")</f>
        <v>0</v>
      </c>
      <c r="G9" s="9" t="n">
        <f aca="false">COUNTIFS(Matrix!$A$5:$A$49,$A9,Matrix!$C$5:$C$49,$B9,Matrix!$J$5:$J$49,"Failed")</f>
        <v>0</v>
      </c>
      <c r="H9" s="9" t="n">
        <f aca="false">COUNTIFS(Matrix!$A$5:$A$49,$A9,Matrix!$C$5:$C$49,$B9,Matrix!$J$5:$J$49,"Blocked")</f>
        <v>0</v>
      </c>
      <c r="I9" s="9" t="n">
        <f aca="false">COUNTIFS(Matrix!$A$5:$A$49,$A9,Matrix!$C$5:$C$49,$B9,Matrix!$N$5:$N$49,"Open")</f>
        <v>0</v>
      </c>
      <c r="J9" s="9" t="str">
        <f aca="false">IF(D9&gt;0,"Covered","Gap")</f>
        <v>Covered</v>
      </c>
      <c r="K9" s="9" t="str">
        <f aca="false">IF(F9&gt;0,"Passing evidence",IF(E9&gt;0,"Executed, no pass","Not executed"))</f>
        <v>Not executed</v>
      </c>
    </row>
    <row r="10" customFormat="false" ht="15" hidden="false" customHeight="false" outlineLevel="0" collapsed="false">
      <c r="A10" s="6" t="s">
        <v>91</v>
      </c>
      <c r="C10" s="6" t="s">
        <v>92</v>
      </c>
      <c r="D10" s="11" t="n">
        <f aca="false">SUM(D5:D9)</f>
        <v>12</v>
      </c>
      <c r="E10" s="11" t="n">
        <f aca="false">SUM(E5:E9)</f>
        <v>0</v>
      </c>
      <c r="F10" s="11" t="n">
        <f aca="false">SUM(F5:F9)</f>
        <v>0</v>
      </c>
      <c r="G10" s="11" t="n">
        <f aca="false">SUM(G5:G9)</f>
        <v>0</v>
      </c>
      <c r="H10" s="11" t="n">
        <f aca="false">SUM(H5:H9)</f>
        <v>0</v>
      </c>
      <c r="I10" s="11" t="n">
        <f aca="false">SUM(I5:I9)</f>
        <v>0</v>
      </c>
    </row>
    <row r="12" customFormat="false" ht="15" hidden="false" customHeight="false" outlineLevel="0" collapsed="false">
      <c r="A12" s="6" t="s">
        <v>93</v>
      </c>
      <c r="C12" s="12" t="s">
        <v>94</v>
      </c>
      <c r="D12" s="11" t="n">
        <f aca="false">COUNTIF(Matrix!$C$5:$C$49,"Open gap")</f>
        <v>3</v>
      </c>
    </row>
    <row r="14" customFormat="false" ht="15" hidden="false" customHeight="false" outlineLevel="0" collapsed="false">
      <c r="A14" s="7" t="s">
        <v>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5"/>
  </cols>
  <sheetData>
    <row r="2" customFormat="false" ht="19.7" hidden="false" customHeight="false" outlineLevel="0" collapsed="false">
      <c r="B2" s="1" t="s">
        <v>96</v>
      </c>
    </row>
    <row r="3" customFormat="false" ht="15" hidden="false" customHeight="false" outlineLevel="0" collapsed="false">
      <c r="B3" s="3" t="s">
        <v>97</v>
      </c>
    </row>
    <row r="4" customFormat="false" ht="15" hidden="false" customHeight="false" outlineLevel="0" collapsed="false">
      <c r="B4" s="3" t="s">
        <v>98</v>
      </c>
    </row>
    <row r="5" customFormat="false" ht="23.85" hidden="false" customHeight="false" outlineLevel="0" collapsed="false">
      <c r="B5" s="3" t="s">
        <v>99</v>
      </c>
    </row>
    <row r="6" customFormat="false" ht="23.85" hidden="false" customHeight="false" outlineLevel="0" collapsed="false">
      <c r="B6" s="3" t="s">
        <v>100</v>
      </c>
    </row>
    <row r="7" customFormat="false" ht="23.85" hidden="false" customHeight="false" outlineLevel="0" collapsed="false">
      <c r="B7" s="3" t="s">
        <v>101</v>
      </c>
    </row>
    <row r="8" customFormat="false" ht="23.85" hidden="false" customHeight="false" outlineLevel="0" collapsed="false">
      <c r="B8" s="3" t="s">
        <v>102</v>
      </c>
    </row>
    <row r="9" customFormat="false" ht="35.05" hidden="false" customHeight="false" outlineLevel="0" collapsed="false">
      <c r="B9" s="3" t="s">
        <v>103</v>
      </c>
    </row>
    <row r="10" customFormat="false" ht="15" hidden="false" customHeight="false" outlineLevel="0" collapsed="false">
      <c r="B10" s="3"/>
    </row>
    <row r="11" customFormat="false" ht="15" hidden="false" customHeight="false" outlineLevel="0" collapsed="false">
      <c r="B11" s="4" t="s">
        <v>104</v>
      </c>
    </row>
    <row r="13" customFormat="false" ht="15" hidden="false" customHeight="false" outlineLevel="0" collapsed="false">
      <c r="B13" s="13" t="s">
        <v>105</v>
      </c>
    </row>
    <row r="14" customFormat="false" ht="15" hidden="false" customHeight="false" outlineLevel="0" collapsed="false">
      <c r="B14" s="13" t="s">
        <v>106</v>
      </c>
    </row>
    <row r="15" customFormat="false" ht="15" hidden="false" customHeight="false" outlineLevel="0" collapsed="false">
      <c r="B15" s="13" t="s">
        <v>107</v>
      </c>
    </row>
    <row r="16" customFormat="false" ht="15" hidden="false" customHeight="false" outlineLevel="0" collapsed="false">
      <c r="B16" s="13" t="s">
        <v>108</v>
      </c>
    </row>
    <row r="17" customFormat="false" ht="15" hidden="false" customHeight="false" outlineLevel="0" collapsed="false">
      <c r="B17" s="13" t="s">
        <v>109</v>
      </c>
    </row>
    <row r="18" customFormat="false" ht="15" hidden="false" customHeight="false" outlineLevel="0" collapsed="false">
      <c r="B18" s="13" t="s">
        <v>110</v>
      </c>
    </row>
    <row r="20" customFormat="false" ht="15" hidden="false" customHeight="false" outlineLevel="0" collapsed="false">
      <c r="B20" s="7" t="s">
        <v>111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2026-09-30T16:41:03Z</dcterms:created>
  <dc:creator>openpyxl</dc:creator>
  <dc:description/>
  <dc:language>en-US</dc:language>
  <cp:lastModifiedBy/>
  <dcterms:modified xsi:type="dcterms:W3CDTF">2026-09-30T16:41:03Z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